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6" windowWidth="28032" windowHeight="12552" activeTab="0"/>
  </bookViews>
  <sheets>
    <sheet name="入力シート" sheetId="1" r:id="rId1"/>
    <sheet name="印刷シート" sheetId="2" r:id="rId2"/>
    <sheet name="Sheet2" sheetId="3" r:id="rId3"/>
  </sheets>
  <definedNames>
    <definedName name="_xlnm.Print_Area" localSheetId="1">'印刷シート'!$A$1:$AG$11</definedName>
  </definedNames>
  <calcPr fullCalcOnLoad="1"/>
</workbook>
</file>

<file path=xl/sharedStrings.xml><?xml version="1.0" encoding="utf-8"?>
<sst xmlns="http://schemas.openxmlformats.org/spreadsheetml/2006/main" count="120" uniqueCount="57">
  <si>
    <t>=</t>
  </si>
  <si>
    <t>口座記号</t>
  </si>
  <si>
    <t>口座番号（右詰め）</t>
  </si>
  <si>
    <t>金額</t>
  </si>
  <si>
    <t>千</t>
  </si>
  <si>
    <t>百</t>
  </si>
  <si>
    <t>十</t>
  </si>
  <si>
    <t>円</t>
  </si>
  <si>
    <t>万</t>
  </si>
  <si>
    <t>加入者名</t>
  </si>
  <si>
    <t>通信欄１</t>
  </si>
  <si>
    <t>郵便番号</t>
  </si>
  <si>
    <t>電話番号</t>
  </si>
  <si>
    <t>-</t>
  </si>
  <si>
    <t>↑上の数値は絶対に消去しないで下さい。</t>
  </si>
  <si>
    <t>薄羽信哉</t>
  </si>
  <si>
    <t>￥</t>
  </si>
  <si>
    <t xml:space="preserve">&lt;初回購入限定&gt;従業員数上限:253名年間1ﾗｲｾﾝｽ価格:3000円 </t>
  </si>
  <si>
    <t xml:space="preserve">従業員数上限：３名の年間１ライセンス価格：2900円 </t>
  </si>
  <si>
    <t xml:space="preserve">従業員数上限：10名の年間１ライセンス価格：4800円 </t>
  </si>
  <si>
    <t xml:space="preserve">従業員数上限：20名の年間１ライセンス価格：5400円 </t>
  </si>
  <si>
    <t xml:space="preserve">従業員数上限：30名の年間１ライセンス価格：6000円 </t>
  </si>
  <si>
    <t xml:space="preserve">従業員数上限：50名の年間１ライセンス価格：6600円 </t>
  </si>
  <si>
    <t>&lt;初回購入限定&gt;従業員数上限:253名年間1ﾗｲｾﾝｽ価格:3000円</t>
  </si>
  <si>
    <t>従業員数上限：３名の年間１ライセンス価格：2900円</t>
  </si>
  <si>
    <t>従業員数上限：10名の年間１ライセンス価格：4800円</t>
  </si>
  <si>
    <t>従業員数上限：20名の年間１ライセンス価格：5400円</t>
  </si>
  <si>
    <t>従業員数上限：30名の年間１ライセンス価格：6000円</t>
  </si>
  <si>
    <t>従業員数上限：50名の年間１ライセンス価格：6600円</t>
  </si>
  <si>
    <t>従業員数上限：100名の年間１ライセンス価格：7200円</t>
  </si>
  <si>
    <t>従業員数上限：150名の年間１ライセンス価格：7800円</t>
  </si>
  <si>
    <t>従業員数上限：253名の年間１ライセンス価格：8400円</t>
  </si>
  <si>
    <t>IF(</t>
  </si>
  <si>
    <t>=</t>
  </si>
  <si>
    <t>,</t>
  </si>
  <si>
    <t>)</t>
  </si>
  <si>
    <t>入力シート!C16</t>
  </si>
  <si>
    <t>Z</t>
  </si>
  <si>
    <t>P8</t>
  </si>
  <si>
    <t>P9</t>
  </si>
  <si>
    <t>１、購入希望ライセンスの種類を選択します。</t>
  </si>
  <si>
    <t>事業所名、または、氏名</t>
  </si>
  <si>
    <t>　「払込取扱票（青色）」をインクジェットプリンタに差し込む機種で使えると思います。</t>
  </si>
  <si>
    <t>　「払込取扱票（青色）」の枠線は、印刷されません。</t>
  </si>
  <si>
    <t>　※このシートを印刷した結果の紙詰まり、プリンタの不具合等は、自己責任でお使いください。</t>
  </si>
  <si>
    <t xml:space="preserve">&lt;初回購入限定&gt;従業員数上限:253名2年間1ﾗｲｾﾝｽ価格:5980円 </t>
  </si>
  <si>
    <t>３、「印刷シート」を印刷します。</t>
  </si>
  <si>
    <r>
      <t>　郵便局ATMに備え付けの</t>
    </r>
    <r>
      <rPr>
        <b/>
        <sz val="11"/>
        <color indexed="30"/>
        <rFont val="ＭＳ Ｐゴシック"/>
        <family val="3"/>
      </rPr>
      <t>「払込取扱票（青色）」</t>
    </r>
    <r>
      <rPr>
        <b/>
        <sz val="11"/>
        <color indexed="8"/>
        <rFont val="ＭＳ Ｐゴシック"/>
        <family val="3"/>
      </rPr>
      <t>に、お持ちのインクジェットプリンタで、</t>
    </r>
  </si>
  <si>
    <t>↓↓↓必ず、購入希望ライセンスの種類を選択してください。↓↓↓</t>
  </si>
  <si>
    <t>印刷シートを印刷してください。</t>
  </si>
  <si>
    <t>メールアドレス</t>
  </si>
  <si>
    <t>２、御社の郵便番号、住所、メールアドレス、「事業所名、または氏名」、電話番号を入力します。</t>
  </si>
  <si>
    <t>住所</t>
  </si>
  <si>
    <t xml:space="preserve">従業員数上限：100名の年間１ライセンス価格：7200円 </t>
  </si>
  <si>
    <t xml:space="preserve">従業員数上限：150名の年間１ライセンス価格：7800円 </t>
  </si>
  <si>
    <t xml:space="preserve">従業員数上限：258名の年間１ライセンス価格：8400円 </t>
  </si>
  <si>
    <t>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</si>
</sst>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10"/>
      <name val="ＭＳ Ｐゴシック"/>
      <family val="3"/>
    </font>
    <font>
      <sz val="12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3"/>
      <color rgb="FFFF0000"/>
      <name val="ＭＳ Ｐゴシック"/>
      <family val="3"/>
    </font>
    <font>
      <b/>
      <sz val="11"/>
      <color rgb="FFFF0000"/>
      <name val="Calibri"/>
      <family val="3"/>
    </font>
    <font>
      <sz val="12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49" fontId="5" fillId="0" borderId="0" xfId="0" applyNumberFormat="1" applyFont="1" applyAlignment="1">
      <alignment horizontal="right"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/>
    </xf>
    <xf numFmtId="0" fontId="5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49" fontId="8" fillId="0" borderId="11" xfId="0" applyNumberFormat="1" applyFont="1" applyFill="1" applyBorder="1" applyAlignment="1" applyProtection="1">
      <alignment vertical="top"/>
      <protection locked="0"/>
    </xf>
    <xf numFmtId="49" fontId="8" fillId="0" borderId="12" xfId="0" applyNumberFormat="1" applyFont="1" applyFill="1" applyBorder="1" applyAlignment="1" applyProtection="1">
      <alignment vertical="top"/>
      <protection locked="0"/>
    </xf>
    <xf numFmtId="0" fontId="40" fillId="0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49" fontId="0" fillId="0" borderId="14" xfId="0" applyNumberFormat="1" applyFill="1" applyBorder="1" applyAlignment="1" applyProtection="1">
      <alignment vertical="center"/>
      <protection locked="0"/>
    </xf>
    <xf numFmtId="49" fontId="0" fillId="0" borderId="15" xfId="0" applyNumberFormat="1" applyFill="1" applyBorder="1" applyAlignment="1" applyProtection="1">
      <alignment vertical="center"/>
      <protection locked="0"/>
    </xf>
    <xf numFmtId="49" fontId="0" fillId="0" borderId="14" xfId="0" applyNumberFormat="1" applyFill="1" applyBorder="1" applyAlignment="1" applyProtection="1">
      <alignment vertical="center"/>
      <protection locked="0"/>
    </xf>
    <xf numFmtId="49" fontId="0" fillId="0" borderId="16" xfId="0" applyNumberFormat="1" applyFill="1" applyBorder="1" applyAlignment="1" applyProtection="1">
      <alignment vertical="center"/>
      <protection locked="0"/>
    </xf>
    <xf numFmtId="49" fontId="0" fillId="0" borderId="15" xfId="0" applyNumberFormat="1" applyFill="1" applyBorder="1" applyAlignment="1" applyProtection="1">
      <alignment vertical="center"/>
      <protection locked="0"/>
    </xf>
    <xf numFmtId="49" fontId="0" fillId="0" borderId="14" xfId="0" applyNumberFormat="1" applyFill="1" applyBorder="1" applyAlignment="1" applyProtection="1">
      <alignment horizontal="left" vertical="center"/>
      <protection locked="0"/>
    </xf>
    <xf numFmtId="49" fontId="0" fillId="0" borderId="16" xfId="0" applyNumberFormat="1" applyFill="1" applyBorder="1" applyAlignment="1" applyProtection="1">
      <alignment horizontal="left" vertical="center"/>
      <protection locked="0"/>
    </xf>
    <xf numFmtId="49" fontId="0" fillId="0" borderId="15" xfId="0" applyNumberFormat="1" applyFill="1" applyBorder="1" applyAlignment="1" applyProtection="1">
      <alignment horizontal="left" vertical="center"/>
      <protection locked="0"/>
    </xf>
    <xf numFmtId="0" fontId="48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49" fontId="4" fillId="0" borderId="14" xfId="0" applyNumberFormat="1" applyFont="1" applyFill="1" applyBorder="1" applyAlignment="1" applyProtection="1">
      <alignment vertical="center"/>
      <protection/>
    </xf>
    <xf numFmtId="49" fontId="4" fillId="0" borderId="16" xfId="0" applyNumberFormat="1" applyFont="1" applyFill="1" applyBorder="1" applyAlignment="1" applyProtection="1">
      <alignment vertical="center"/>
      <protection/>
    </xf>
    <xf numFmtId="49" fontId="4" fillId="0" borderId="15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vertical="top"/>
      <protection locked="0"/>
    </xf>
    <xf numFmtId="49" fontId="3" fillId="0" borderId="15" xfId="0" applyNumberFormat="1" applyFont="1" applyFill="1" applyBorder="1" applyAlignment="1" applyProtection="1">
      <alignment vertical="top"/>
      <protection locked="0"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49" fontId="5" fillId="0" borderId="14" xfId="0" applyNumberFormat="1" applyFont="1" applyFill="1" applyBorder="1" applyAlignment="1" applyProtection="1">
      <alignment vertical="top"/>
      <protection locked="0"/>
    </xf>
    <xf numFmtId="49" fontId="5" fillId="0" borderId="16" xfId="0" applyNumberFormat="1" applyFont="1" applyFill="1" applyBorder="1" applyAlignment="1" applyProtection="1">
      <alignment vertical="top"/>
      <protection locked="0"/>
    </xf>
    <xf numFmtId="49" fontId="5" fillId="0" borderId="15" xfId="0" applyNumberFormat="1" applyFont="1" applyFill="1" applyBorder="1" applyAlignment="1" applyProtection="1">
      <alignment vertical="top"/>
      <protection locked="0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 shrinkToFit="1"/>
    </xf>
    <xf numFmtId="0" fontId="5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PageLayoutView="0" workbookViewId="0" topLeftCell="A1">
      <selection activeCell="AA17" sqref="AA17"/>
    </sheetView>
  </sheetViews>
  <sheetFormatPr defaultColWidth="9.140625" defaultRowHeight="15"/>
  <cols>
    <col min="3" max="23" width="2.7109375" style="0" customWidth="1"/>
    <col min="26" max="26" width="9.7109375" style="0" bestFit="1" customWidth="1"/>
  </cols>
  <sheetData>
    <row r="1" spans="1:25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6" ht="15" customHeight="1">
      <c r="A2" s="13"/>
      <c r="B2" s="13"/>
      <c r="C2" s="13" t="s">
        <v>1</v>
      </c>
      <c r="D2" s="13"/>
      <c r="E2" s="13"/>
      <c r="F2" s="13"/>
      <c r="G2" s="13"/>
      <c r="H2" s="13"/>
      <c r="I2" s="13"/>
      <c r="J2" s="13"/>
      <c r="K2" s="13" t="s">
        <v>2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8" t="s">
        <v>17</v>
      </c>
    </row>
    <row r="3" spans="1:26" ht="15" customHeight="1">
      <c r="A3" s="13"/>
      <c r="B3" s="13"/>
      <c r="C3" s="33">
        <v>0</v>
      </c>
      <c r="D3" s="33">
        <v>0</v>
      </c>
      <c r="E3" s="33">
        <v>1</v>
      </c>
      <c r="F3" s="33">
        <v>1</v>
      </c>
      <c r="G3" s="33">
        <v>0</v>
      </c>
      <c r="H3" s="34" t="s">
        <v>0</v>
      </c>
      <c r="I3" s="33">
        <v>1</v>
      </c>
      <c r="J3" s="34" t="s">
        <v>0</v>
      </c>
      <c r="K3" s="35"/>
      <c r="L3" s="33">
        <v>2</v>
      </c>
      <c r="M3" s="33">
        <v>5</v>
      </c>
      <c r="N3" s="33">
        <v>9</v>
      </c>
      <c r="O3" s="33">
        <v>7</v>
      </c>
      <c r="P3" s="33">
        <v>0</v>
      </c>
      <c r="Q3" s="33">
        <v>2</v>
      </c>
      <c r="R3" s="23"/>
      <c r="S3" s="23"/>
      <c r="T3" s="23"/>
      <c r="U3" s="24"/>
      <c r="V3" s="25"/>
      <c r="W3" s="26"/>
      <c r="X3" s="13"/>
      <c r="Y3" s="13"/>
      <c r="Z3" s="38" t="s">
        <v>45</v>
      </c>
    </row>
    <row r="4" spans="1:26" ht="15" customHeight="1">
      <c r="A4" s="13"/>
      <c r="B4" s="13"/>
      <c r="C4" s="4"/>
      <c r="D4" s="4"/>
      <c r="E4" s="4"/>
      <c r="F4" s="4"/>
      <c r="G4" s="4"/>
      <c r="H4" s="4"/>
      <c r="I4" s="4"/>
      <c r="J4" s="4"/>
      <c r="K4" s="13"/>
      <c r="L4" s="4"/>
      <c r="M4" s="4"/>
      <c r="N4" s="4"/>
      <c r="O4" s="4"/>
      <c r="P4" s="4"/>
      <c r="Q4" s="4"/>
      <c r="R4" s="23"/>
      <c r="S4" s="23"/>
      <c r="T4" s="23"/>
      <c r="U4" s="24"/>
      <c r="V4" s="25"/>
      <c r="W4" s="26"/>
      <c r="X4" s="13"/>
      <c r="Y4" s="13"/>
      <c r="Z4" s="38" t="s">
        <v>18</v>
      </c>
    </row>
    <row r="5" spans="1:26" ht="15" customHeight="1">
      <c r="A5" s="13"/>
      <c r="B5" s="13"/>
      <c r="C5" s="4" t="s">
        <v>3</v>
      </c>
      <c r="D5" s="4"/>
      <c r="E5" s="4"/>
      <c r="F5" s="4"/>
      <c r="G5" s="4"/>
      <c r="H5" s="4"/>
      <c r="I5" s="4"/>
      <c r="J5" s="4"/>
      <c r="K5" s="13"/>
      <c r="L5" s="4"/>
      <c r="M5" s="4"/>
      <c r="N5" s="4"/>
      <c r="O5" s="4"/>
      <c r="P5" s="4"/>
      <c r="Q5" s="4"/>
      <c r="R5" s="23"/>
      <c r="S5" s="23"/>
      <c r="T5" s="23"/>
      <c r="U5" s="24"/>
      <c r="V5" s="25"/>
      <c r="W5" s="26"/>
      <c r="X5" s="13"/>
      <c r="Y5" s="13"/>
      <c r="Z5" s="38" t="s">
        <v>19</v>
      </c>
    </row>
    <row r="6" spans="1:26" ht="15" customHeight="1">
      <c r="A6" s="13"/>
      <c r="B6" s="13"/>
      <c r="C6" s="4" t="s">
        <v>4</v>
      </c>
      <c r="D6" s="4" t="s">
        <v>5</v>
      </c>
      <c r="E6" s="4" t="s">
        <v>6</v>
      </c>
      <c r="F6" s="4" t="s">
        <v>8</v>
      </c>
      <c r="G6" s="4" t="s">
        <v>4</v>
      </c>
      <c r="H6" s="4" t="s">
        <v>5</v>
      </c>
      <c r="I6" s="4" t="s">
        <v>6</v>
      </c>
      <c r="J6" s="4" t="s">
        <v>7</v>
      </c>
      <c r="K6" s="13"/>
      <c r="L6" s="4"/>
      <c r="M6" s="4"/>
      <c r="N6" s="4"/>
      <c r="O6" s="4"/>
      <c r="P6" s="4"/>
      <c r="Q6" s="4"/>
      <c r="R6" s="23"/>
      <c r="S6" s="23"/>
      <c r="T6" s="23"/>
      <c r="U6" s="24"/>
      <c r="V6" s="25"/>
      <c r="W6" s="26"/>
      <c r="X6" s="13"/>
      <c r="Y6" s="13"/>
      <c r="Z6" s="38" t="s">
        <v>20</v>
      </c>
    </row>
    <row r="7" spans="1:26" ht="15" customHeight="1">
      <c r="A7" s="13"/>
      <c r="B7" s="13"/>
      <c r="C7" s="33"/>
      <c r="D7" s="33"/>
      <c r="E7" s="33"/>
      <c r="F7" s="33" t="s">
        <v>16</v>
      </c>
      <c r="G7" s="33" t="str">
        <f>MID($P$7,1,1)</f>
        <v>3</v>
      </c>
      <c r="H7" s="33" t="str">
        <f>MID($P$7,2,1)</f>
        <v>0</v>
      </c>
      <c r="I7" s="33" t="str">
        <f>MID($P$7,3,1)</f>
        <v>0</v>
      </c>
      <c r="J7" s="33" t="str">
        <f>MID($P$7,4,1)</f>
        <v>0</v>
      </c>
      <c r="K7" s="13"/>
      <c r="L7" s="4"/>
      <c r="M7" s="4"/>
      <c r="N7" s="4"/>
      <c r="O7" s="4"/>
      <c r="P7" s="57">
        <f>IF('入力シート'!C16=Z2,3000,IF('入力シート'!C16=Z4,2900,IF('入力シート'!C16=Z5,4800,P8)))</f>
        <v>3000</v>
      </c>
      <c r="Q7" s="58"/>
      <c r="R7" s="58"/>
      <c r="S7" s="58"/>
      <c r="T7" s="23"/>
      <c r="U7" s="24"/>
      <c r="V7" s="25"/>
      <c r="W7" s="26"/>
      <c r="X7" s="13"/>
      <c r="Y7" s="13"/>
      <c r="Z7" s="38" t="s">
        <v>21</v>
      </c>
    </row>
    <row r="8" spans="1:26" ht="15" customHeight="1">
      <c r="A8" s="13"/>
      <c r="B8" s="13"/>
      <c r="C8" s="4"/>
      <c r="D8" s="4"/>
      <c r="E8" s="4"/>
      <c r="F8" s="4"/>
      <c r="G8" s="4"/>
      <c r="H8" s="4"/>
      <c r="I8" s="4"/>
      <c r="J8" s="4"/>
      <c r="K8" s="13"/>
      <c r="L8" s="4"/>
      <c r="M8" s="4"/>
      <c r="N8" s="4"/>
      <c r="O8" s="4"/>
      <c r="P8" s="57">
        <f>IF('入力シート'!C16=Z6,5400,IF('入力シート'!C16=Z7,6000,IF('入力シート'!C16=Z8,6600,P9)))</f>
        <v>5980</v>
      </c>
      <c r="Q8" s="58"/>
      <c r="R8" s="58"/>
      <c r="S8" s="58"/>
      <c r="T8" s="23"/>
      <c r="U8" s="24"/>
      <c r="V8" s="25"/>
      <c r="W8" s="26"/>
      <c r="X8" s="13"/>
      <c r="Y8" s="13"/>
      <c r="Z8" s="38" t="s">
        <v>22</v>
      </c>
    </row>
    <row r="9" spans="1:26" ht="15" customHeight="1">
      <c r="A9" s="13"/>
      <c r="B9" s="13"/>
      <c r="C9" s="4" t="s">
        <v>9</v>
      </c>
      <c r="D9" s="4"/>
      <c r="E9" s="4"/>
      <c r="F9" s="4"/>
      <c r="G9" s="4"/>
      <c r="H9" s="4"/>
      <c r="I9" s="4"/>
      <c r="J9" s="4"/>
      <c r="K9" s="13"/>
      <c r="L9" s="4"/>
      <c r="M9" s="4"/>
      <c r="N9" s="4"/>
      <c r="O9" s="4"/>
      <c r="P9" s="57">
        <f>IF('入力シート'!C16=Z9,7200,IF('入力シート'!C16=Z10,7800,IF('入力シート'!C16=Z11,8400,5980)))</f>
        <v>5980</v>
      </c>
      <c r="Q9" s="58"/>
      <c r="R9" s="58"/>
      <c r="S9" s="58"/>
      <c r="T9" s="23"/>
      <c r="U9" s="24"/>
      <c r="V9" s="25"/>
      <c r="W9" s="26"/>
      <c r="X9" s="13"/>
      <c r="Y9" s="13"/>
      <c r="Z9" s="38" t="s">
        <v>53</v>
      </c>
    </row>
    <row r="10" spans="1:26" ht="15" customHeight="1">
      <c r="A10" s="13"/>
      <c r="B10" s="13"/>
      <c r="C10" s="59" t="s">
        <v>15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  <c r="R10" s="27"/>
      <c r="S10" s="27"/>
      <c r="T10" s="27"/>
      <c r="U10" s="27"/>
      <c r="V10" s="23"/>
      <c r="W10" s="23"/>
      <c r="X10" s="13"/>
      <c r="Y10" s="13"/>
      <c r="Z10" s="38" t="s">
        <v>54</v>
      </c>
    </row>
    <row r="11" spans="1:26" ht="15" customHeight="1">
      <c r="A11" s="13"/>
      <c r="B11" s="13"/>
      <c r="C11" s="6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3"/>
      <c r="Y11" s="13"/>
      <c r="Z11" s="38" t="s">
        <v>55</v>
      </c>
    </row>
    <row r="12" spans="1:26" ht="15" customHeight="1">
      <c r="A12" s="13"/>
      <c r="B12" s="13"/>
      <c r="C12" s="6" t="s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3"/>
      <c r="Y12" s="13"/>
      <c r="Z12" s="15" t="s">
        <v>47</v>
      </c>
    </row>
    <row r="13" spans="1:26" ht="15" customHeight="1">
      <c r="A13" s="13"/>
      <c r="B13" s="13"/>
      <c r="C13" s="64" t="str">
        <f>IF(C16=Z3,"イージー給料計算"&amp;Z14&amp;"年版と"&amp;Z14+1&amp;"年版ライセンス料として","イージー給料計算"&amp;Z14&amp;"年版ライセンス料として")</f>
        <v>イージー給料計算2024年版ライセンス料として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6"/>
      <c r="V13" s="23"/>
      <c r="W13" s="23"/>
      <c r="X13" s="13"/>
      <c r="Y13" s="13"/>
      <c r="Z13" s="15" t="str">
        <f>"「イージー給料計算"&amp;Z14&amp;"年版ライセンス料振込の記入内容」を印刷するブックです。"</f>
        <v>「イージー給料計算2024年版ライセンス料振込の記入内容」を印刷するブックです。</v>
      </c>
    </row>
    <row r="14" spans="1:27" ht="15" customHeight="1">
      <c r="A14" s="13"/>
      <c r="B14" s="13"/>
      <c r="C14" s="4"/>
      <c r="D14" s="13"/>
      <c r="E14" s="23"/>
      <c r="F14" s="23"/>
      <c r="G14" s="23"/>
      <c r="H14" s="23"/>
      <c r="I14" s="23"/>
      <c r="J14" s="23"/>
      <c r="K14" s="23"/>
      <c r="L14" s="23"/>
      <c r="M14" s="1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13"/>
      <c r="Y14" s="13"/>
      <c r="Z14" s="43">
        <v>2024</v>
      </c>
      <c r="AA14" t="s">
        <v>56</v>
      </c>
    </row>
    <row r="15" spans="1:26" ht="15" customHeight="1" thickBot="1">
      <c r="A15" s="13"/>
      <c r="B15" s="13"/>
      <c r="C15" s="39" t="s">
        <v>48</v>
      </c>
      <c r="D15" s="40"/>
      <c r="E15" s="40"/>
      <c r="F15" s="41"/>
      <c r="G15" s="41"/>
      <c r="H15" s="41"/>
      <c r="I15" s="41"/>
      <c r="J15" s="41"/>
      <c r="K15" s="41"/>
      <c r="L15" s="41"/>
      <c r="M15" s="40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13"/>
      <c r="Y15" s="13"/>
      <c r="Z15" s="40" t="s">
        <v>40</v>
      </c>
    </row>
    <row r="16" spans="1:26" ht="15" customHeight="1" thickBot="1">
      <c r="A16" s="13"/>
      <c r="B16" s="13"/>
      <c r="C16" s="44" t="s">
        <v>17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6"/>
      <c r="W16" s="46"/>
      <c r="X16" s="47"/>
      <c r="Y16" s="13"/>
      <c r="Z16" t="s">
        <v>51</v>
      </c>
    </row>
    <row r="17" spans="1:26" ht="15" customHeight="1">
      <c r="A17" s="13"/>
      <c r="B17" s="13"/>
      <c r="C17" s="28"/>
      <c r="D17" s="13"/>
      <c r="E17" s="13"/>
      <c r="F17" s="23"/>
      <c r="G17" s="23"/>
      <c r="H17" s="23"/>
      <c r="I17" s="23"/>
      <c r="J17" s="23"/>
      <c r="K17" s="23"/>
      <c r="L17" s="23"/>
      <c r="M17" s="1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13"/>
      <c r="Y17" s="13"/>
      <c r="Z17" t="s">
        <v>46</v>
      </c>
    </row>
    <row r="18" spans="1:26" ht="15" customHeight="1">
      <c r="A18" s="13"/>
      <c r="B18" s="13"/>
      <c r="C18" s="28" t="s">
        <v>11</v>
      </c>
      <c r="D18" s="13"/>
      <c r="E18" s="13"/>
      <c r="F18" s="23"/>
      <c r="G18" s="23"/>
      <c r="H18" s="23"/>
      <c r="I18" s="23"/>
      <c r="J18" s="23"/>
      <c r="K18" s="23"/>
      <c r="L18" s="23"/>
      <c r="M18" s="1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13"/>
      <c r="Y18" s="13"/>
      <c r="Z18" s="36"/>
    </row>
    <row r="19" spans="1:26" ht="15" customHeight="1">
      <c r="A19" s="13"/>
      <c r="B19" s="13"/>
      <c r="C19" s="62"/>
      <c r="D19" s="63"/>
      <c r="E19" s="13"/>
      <c r="F19" s="49"/>
      <c r="G19" s="50"/>
      <c r="H19" s="29"/>
      <c r="I19" s="23"/>
      <c r="J19" s="23"/>
      <c r="K19" s="23"/>
      <c r="L19" s="23"/>
      <c r="M19" s="1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13"/>
      <c r="Y19" s="13"/>
      <c r="Z19" s="42" t="s">
        <v>42</v>
      </c>
    </row>
    <row r="20" spans="1:26" ht="15" customHeight="1">
      <c r="A20" s="13"/>
      <c r="B20" s="13"/>
      <c r="C20" s="23"/>
      <c r="D20" s="13"/>
      <c r="E20" s="23"/>
      <c r="F20" s="23"/>
      <c r="G20" s="23"/>
      <c r="H20" s="23"/>
      <c r="I20" s="23"/>
      <c r="J20" s="23"/>
      <c r="K20" s="23"/>
      <c r="L20" s="23"/>
      <c r="M20" s="1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13"/>
      <c r="Y20" s="13"/>
      <c r="Z20" t="s">
        <v>43</v>
      </c>
    </row>
    <row r="21" spans="1:26" ht="15" customHeight="1">
      <c r="A21" s="13"/>
      <c r="B21" s="13"/>
      <c r="C21" s="23" t="s">
        <v>52</v>
      </c>
      <c r="D21" s="13"/>
      <c r="E21" s="23"/>
      <c r="F21" s="23"/>
      <c r="G21" s="23"/>
      <c r="H21" s="23"/>
      <c r="I21" s="23"/>
      <c r="J21" s="23"/>
      <c r="K21" s="23"/>
      <c r="L21" s="23"/>
      <c r="M21" s="1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13"/>
      <c r="Y21" s="13"/>
      <c r="Z21" t="s">
        <v>44</v>
      </c>
    </row>
    <row r="22" spans="1:25" ht="15" customHeight="1">
      <c r="A22" s="13"/>
      <c r="B22" s="13"/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9"/>
      <c r="O22" s="10"/>
      <c r="P22" s="10"/>
      <c r="Q22" s="10"/>
      <c r="R22" s="10"/>
      <c r="S22" s="10"/>
      <c r="T22" s="8"/>
      <c r="U22" s="8"/>
      <c r="V22" s="8"/>
      <c r="W22" s="8"/>
      <c r="X22" s="13"/>
      <c r="Y22" s="13"/>
    </row>
    <row r="23" spans="1:25" ht="15" customHeight="1">
      <c r="A23" s="13"/>
      <c r="B23" s="13"/>
      <c r="C23" s="10" t="s">
        <v>50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8"/>
      <c r="U23" s="8"/>
      <c r="V23" s="8"/>
      <c r="W23" s="8"/>
      <c r="X23" s="13"/>
      <c r="Y23" s="13"/>
    </row>
    <row r="24" spans="1:25" ht="15" customHeight="1">
      <c r="A24" s="13"/>
      <c r="B24" s="13"/>
      <c r="C24" s="67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9"/>
      <c r="O24" s="10"/>
      <c r="P24" s="10"/>
      <c r="Q24" s="10"/>
      <c r="R24" s="10"/>
      <c r="S24" s="10"/>
      <c r="T24" s="8"/>
      <c r="U24" s="8"/>
      <c r="V24" s="8"/>
      <c r="W24" s="8"/>
      <c r="X24" s="13"/>
      <c r="Y24" s="13"/>
    </row>
    <row r="25" spans="1:25" ht="15" customHeight="1">
      <c r="A25" s="13"/>
      <c r="B25" s="13"/>
      <c r="C25" s="23"/>
      <c r="D25" s="13"/>
      <c r="E25" s="13"/>
      <c r="F25" s="23"/>
      <c r="G25" s="23"/>
      <c r="H25" s="23"/>
      <c r="I25" s="23"/>
      <c r="J25" s="23"/>
      <c r="K25" s="23"/>
      <c r="L25" s="23"/>
      <c r="M25" s="1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13"/>
      <c r="Y25" s="13"/>
    </row>
    <row r="26" spans="1:25" ht="15" customHeight="1">
      <c r="A26" s="13"/>
      <c r="B26" s="13"/>
      <c r="C26" s="23" t="s">
        <v>41</v>
      </c>
      <c r="D26" s="13"/>
      <c r="E26" s="13"/>
      <c r="F26" s="23"/>
      <c r="G26" s="23"/>
      <c r="H26" s="23"/>
      <c r="I26" s="23"/>
      <c r="J26" s="23"/>
      <c r="K26" s="23"/>
      <c r="L26" s="23"/>
      <c r="M26" s="1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13"/>
      <c r="Y26" s="13"/>
    </row>
    <row r="27" spans="1:25" ht="15" customHeight="1">
      <c r="A27" s="13"/>
      <c r="B27" s="13"/>
      <c r="C27" s="51"/>
      <c r="D27" s="52"/>
      <c r="E27" s="52"/>
      <c r="F27" s="52"/>
      <c r="G27" s="52"/>
      <c r="H27" s="52"/>
      <c r="I27" s="52"/>
      <c r="J27" s="52"/>
      <c r="K27" s="53"/>
      <c r="L27" s="23"/>
      <c r="M27" s="1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13"/>
      <c r="Y27" s="13"/>
    </row>
    <row r="28" spans="1:25" ht="15" customHeight="1">
      <c r="A28" s="13"/>
      <c r="B28" s="13"/>
      <c r="C28" s="23"/>
      <c r="D28" s="13"/>
      <c r="E28" s="5"/>
      <c r="F28" s="23"/>
      <c r="G28" s="23"/>
      <c r="H28" s="23"/>
      <c r="I28" s="23"/>
      <c r="J28" s="23"/>
      <c r="K28" s="23"/>
      <c r="L28" s="23"/>
      <c r="M28" s="1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13"/>
      <c r="Y28" s="13"/>
    </row>
    <row r="29" spans="1:25" ht="15" customHeight="1">
      <c r="A29" s="13"/>
      <c r="B29" s="13"/>
      <c r="C29" s="23" t="s">
        <v>12</v>
      </c>
      <c r="D29" s="13"/>
      <c r="E29" s="23"/>
      <c r="F29" s="23"/>
      <c r="G29" s="23"/>
      <c r="H29" s="30"/>
      <c r="I29" s="30"/>
      <c r="J29" s="13"/>
      <c r="K29" s="23"/>
      <c r="L29" s="23"/>
      <c r="M29" s="1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13"/>
      <c r="Y29" s="13"/>
    </row>
    <row r="30" spans="1:25" ht="15" customHeight="1">
      <c r="A30" s="13"/>
      <c r="B30" s="13"/>
      <c r="C30" s="51"/>
      <c r="D30" s="52"/>
      <c r="E30" s="53"/>
      <c r="F30" s="31" t="s">
        <v>13</v>
      </c>
      <c r="G30" s="54"/>
      <c r="H30" s="55"/>
      <c r="I30" s="56"/>
      <c r="J30" s="31" t="s">
        <v>13</v>
      </c>
      <c r="K30" s="51"/>
      <c r="L30" s="52"/>
      <c r="M30" s="53"/>
      <c r="N30" s="32"/>
      <c r="O30" s="32"/>
      <c r="P30" s="32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5" spans="1:25" ht="12.75">
      <c r="A35" s="13"/>
      <c r="B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9" ht="12.75">
      <c r="D39" s="37"/>
    </row>
    <row r="203" spans="1:18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1:18" ht="12.75">
      <c r="A204" s="14"/>
      <c r="B204" s="13"/>
      <c r="C204" s="13"/>
      <c r="D204" s="13"/>
      <c r="E204" s="13"/>
      <c r="F204" s="13"/>
      <c r="G204" s="13"/>
      <c r="H204" s="13"/>
      <c r="I204" s="13"/>
      <c r="R204" s="14"/>
    </row>
    <row r="205" spans="1:18" ht="12.75">
      <c r="A205" s="14"/>
      <c r="B205" s="13"/>
      <c r="C205" s="48">
        <f>IF(C30="","",C30)</f>
      </c>
      <c r="D205" s="48"/>
      <c r="E205" s="48">
        <f>IF(G30="","",G30)</f>
      </c>
      <c r="F205" s="48"/>
      <c r="G205" s="48">
        <f>IF(K30="","",K30)</f>
      </c>
      <c r="H205" s="48"/>
      <c r="I205" s="13"/>
      <c r="R205" s="14"/>
    </row>
    <row r="206" spans="1:18" ht="12.75">
      <c r="A206" s="14"/>
      <c r="B206" s="13"/>
      <c r="C206" s="13"/>
      <c r="D206" s="13"/>
      <c r="E206" s="13"/>
      <c r="F206" s="13"/>
      <c r="G206" s="13"/>
      <c r="H206" s="13"/>
      <c r="I206" s="13"/>
      <c r="R206" s="14"/>
    </row>
    <row r="207" spans="1:18" ht="12.75">
      <c r="A207" s="14"/>
      <c r="C207" s="16" t="s">
        <v>14</v>
      </c>
      <c r="R207" s="14"/>
    </row>
    <row r="208" spans="1:18" ht="12.75">
      <c r="A208" s="14"/>
      <c r="R208" s="14"/>
    </row>
    <row r="209" spans="1:18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</sheetData>
  <sheetProtection password="C70A" sheet="1"/>
  <mergeCells count="17">
    <mergeCell ref="P7:S7"/>
    <mergeCell ref="K30:M30"/>
    <mergeCell ref="C10:Q10"/>
    <mergeCell ref="C27:K27"/>
    <mergeCell ref="C19:D19"/>
    <mergeCell ref="C13:U13"/>
    <mergeCell ref="C22:N22"/>
    <mergeCell ref="C24:N24"/>
    <mergeCell ref="P8:S8"/>
    <mergeCell ref="P9:S9"/>
    <mergeCell ref="C16:X16"/>
    <mergeCell ref="C205:D205"/>
    <mergeCell ref="E205:F205"/>
    <mergeCell ref="G205:H205"/>
    <mergeCell ref="F19:G19"/>
    <mergeCell ref="C30:E30"/>
    <mergeCell ref="G30:I30"/>
  </mergeCells>
  <dataValidations count="1">
    <dataValidation type="list" allowBlank="1" showInputMessage="1" showErrorMessage="1" sqref="C16:X16">
      <formula1>$Z$2:$Z$11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9"/>
  <sheetViews>
    <sheetView zoomScalePageLayoutView="0" workbookViewId="0" topLeftCell="A1">
      <selection activeCell="AH2" sqref="AH2"/>
    </sheetView>
  </sheetViews>
  <sheetFormatPr defaultColWidth="9.140625" defaultRowHeight="15"/>
  <cols>
    <col min="1" max="5" width="2.7109375" style="0" customWidth="1"/>
    <col min="6" max="6" width="1.1484375" style="0" customWidth="1"/>
    <col min="7" max="7" width="2.7109375" style="0" customWidth="1"/>
    <col min="8" max="8" width="1.1484375" style="0" customWidth="1"/>
    <col min="9" max="18" width="2.7109375" style="0" customWidth="1"/>
    <col min="19" max="19" width="2.421875" style="0" customWidth="1"/>
    <col min="20" max="24" width="2.7109375" style="0" customWidth="1"/>
    <col min="25" max="25" width="7.8515625" style="0" customWidth="1"/>
    <col min="26" max="33" width="2.7109375" style="0" customWidth="1"/>
  </cols>
  <sheetData>
    <row r="1" ht="37.5" customHeight="1"/>
    <row r="2" spans="1:33" ht="28.5" customHeight="1">
      <c r="A2" s="2">
        <f>IF('入力シート'!$C$3="","",'入力シート'!$C$3)</f>
        <v>0</v>
      </c>
      <c r="B2" s="2">
        <f>'入力シート'!D3</f>
        <v>0</v>
      </c>
      <c r="C2" s="2">
        <f>'入力シート'!E3</f>
        <v>1</v>
      </c>
      <c r="D2" s="2">
        <f>'入力シート'!F3</f>
        <v>1</v>
      </c>
      <c r="E2" s="2">
        <f>'入力シート'!G3</f>
        <v>0</v>
      </c>
      <c r="F2" s="2"/>
      <c r="G2" s="2">
        <f>'入力シート'!I3</f>
        <v>1</v>
      </c>
      <c r="H2" s="2"/>
      <c r="I2" s="7">
        <f>IF('入力シート'!K3="","",'入力シート'!K3)</f>
      </c>
      <c r="J2" s="7">
        <f>IF('入力シート'!L3="","",'入力シート'!L3)</f>
        <v>2</v>
      </c>
      <c r="K2" s="7">
        <f>IF('入力シート'!M3="","",'入力シート'!M3)</f>
        <v>5</v>
      </c>
      <c r="L2" s="7">
        <f>IF('入力シート'!N3="","",'入力シート'!N3)</f>
        <v>9</v>
      </c>
      <c r="M2" s="7">
        <f>IF('入力シート'!O3="","",'入力シート'!O3)</f>
        <v>7</v>
      </c>
      <c r="N2" s="7">
        <f>IF('入力シート'!P3="","",'入力シート'!P3)</f>
        <v>0</v>
      </c>
      <c r="O2" s="7">
        <f>IF('入力シート'!Q3="","",'入力シート'!Q3)</f>
        <v>2</v>
      </c>
      <c r="P2" s="1"/>
      <c r="Q2" s="3">
        <f>IF('入力シート'!C7="","",'入力シート'!C7)</f>
      </c>
      <c r="R2" s="3">
        <f>IF('入力シート'!D7="","",'入力シート'!D7)</f>
      </c>
      <c r="S2" s="3">
        <f>IF('入力シート'!E7="","",'入力シート'!E7)</f>
      </c>
      <c r="T2" s="3" t="str">
        <f>IF('入力シート'!F7="","",'入力シート'!F7)</f>
        <v>￥</v>
      </c>
      <c r="U2" s="3" t="str">
        <f>IF('入力シート'!G7="","",'入力シート'!G7)</f>
        <v>3</v>
      </c>
      <c r="V2" s="3" t="str">
        <f>IF('入力シート'!H7="","",'入力シート'!H7)</f>
        <v>0</v>
      </c>
      <c r="W2" s="3" t="str">
        <f>IF('入力シート'!I7="","",'入力シート'!I7)</f>
        <v>0</v>
      </c>
      <c r="X2" s="3" t="str">
        <f>IF('入力シート'!J7="","",'入力シート'!J7)</f>
        <v>0</v>
      </c>
      <c r="Y2" s="1"/>
      <c r="Z2" s="2">
        <f>'入力シート'!C3</f>
        <v>0</v>
      </c>
      <c r="AA2" s="2">
        <f>'入力シート'!D3</f>
        <v>0</v>
      </c>
      <c r="AB2" s="2">
        <f>'入力シート'!E3</f>
        <v>1</v>
      </c>
      <c r="AC2" s="2">
        <f>'入力シート'!F3</f>
        <v>1</v>
      </c>
      <c r="AD2" s="2">
        <f>'入力シート'!G3</f>
        <v>0</v>
      </c>
      <c r="AE2" s="75">
        <f>'入力シート'!I3</f>
        <v>1</v>
      </c>
      <c r="AF2" s="75"/>
      <c r="AG2" s="1"/>
    </row>
    <row r="3" spans="1:33" ht="27" customHeight="1">
      <c r="A3" s="1"/>
      <c r="C3" s="77" t="str">
        <f>IF('入力シート'!C10="","",'入力シート'!C10)</f>
        <v>薄羽信哉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7">
        <f>IF('入力シート'!K3="","",'入力シート'!K3)</f>
      </c>
      <c r="AB3" s="7">
        <f>IF('入力シート'!L3="","",'入力シート'!L3)</f>
        <v>2</v>
      </c>
      <c r="AC3" s="7">
        <f>IF('入力シート'!M3="","",'入力シート'!M3)</f>
        <v>5</v>
      </c>
      <c r="AD3" s="7">
        <f>IF('入力シート'!N3="","",'入力シート'!N3)</f>
        <v>9</v>
      </c>
      <c r="AE3" s="7">
        <f>IF('入力シート'!O3="","",'入力シート'!O3)</f>
        <v>7</v>
      </c>
      <c r="AF3" s="7">
        <f>IF('入力シート'!P3="","",'入力シート'!P3)</f>
        <v>0</v>
      </c>
      <c r="AG3" s="7">
        <f>IF('入力シート'!Q3="","",'入力シート'!Q3)</f>
        <v>2</v>
      </c>
    </row>
    <row r="4" spans="1:33" ht="9.75" customHeight="1">
      <c r="A4" s="1"/>
      <c r="C4" s="1"/>
      <c r="D4" s="1"/>
      <c r="E4" s="1"/>
      <c r="F4" s="1"/>
      <c r="G4" s="1"/>
      <c r="H4" s="1"/>
      <c r="I4" s="1"/>
      <c r="J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78" t="str">
        <f>IF('入力シート'!C10="","",'入力シート'!C10)</f>
        <v>薄羽信哉</v>
      </c>
      <c r="AA4" s="78"/>
      <c r="AB4" s="78"/>
      <c r="AC4" s="78"/>
      <c r="AD4" s="78"/>
      <c r="AE4" s="78"/>
      <c r="AF4" s="78"/>
      <c r="AG4" s="78"/>
    </row>
    <row r="5" spans="1:33" ht="31.5" customHeight="1">
      <c r="A5" s="1"/>
      <c r="C5" s="17" t="str">
        <f>IF('入力シート'!C13="","",'入力シート'!C13)</f>
        <v>イージー給料計算2024年版ライセンス料として</v>
      </c>
      <c r="D5" s="1"/>
      <c r="E5" s="1"/>
      <c r="F5" s="1"/>
      <c r="G5" s="1"/>
      <c r="H5" s="1"/>
      <c r="I5" s="1"/>
      <c r="J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8"/>
      <c r="AA5" s="78"/>
      <c r="AB5" s="78"/>
      <c r="AC5" s="78"/>
      <c r="AD5" s="78"/>
      <c r="AE5" s="78"/>
      <c r="AF5" s="78"/>
      <c r="AG5" s="78"/>
    </row>
    <row r="6" spans="1:33" ht="27.75" customHeight="1">
      <c r="A6" s="1"/>
      <c r="C6" s="18" t="str">
        <f>IF('入力シート'!C16="","",'入力シート'!C16)</f>
        <v>&lt;初回購入限定&gt;従業員数上限:253名年間1ﾗｲｾﾝｽ価格:3000円 </v>
      </c>
      <c r="D6" s="1"/>
      <c r="E6" s="1"/>
      <c r="F6" s="1"/>
      <c r="G6" s="1"/>
      <c r="H6" s="1"/>
      <c r="I6" s="1"/>
      <c r="J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3">
        <f>IF('入力シート'!C7="","",'入力シート'!C7)</f>
      </c>
      <c r="AA6" s="3">
        <f>IF('入力シート'!D7="","",'入力シート'!D7)</f>
      </c>
      <c r="AB6" s="3">
        <f>IF('入力シート'!E7="","",'入力シート'!E7)</f>
      </c>
      <c r="AC6" s="3" t="str">
        <f>IF('入力シート'!F7="","",'入力シート'!F7)</f>
        <v>￥</v>
      </c>
      <c r="AD6" s="3" t="str">
        <f>IF('入力シート'!G7="","",'入力シート'!G7)</f>
        <v>3</v>
      </c>
      <c r="AE6" s="3" t="str">
        <f>IF('入力シート'!H7="","",'入力シート'!H7)</f>
        <v>0</v>
      </c>
      <c r="AF6" s="3" t="str">
        <f>IF('入力シート'!I7="","",'入力シート'!I7)</f>
        <v>0</v>
      </c>
      <c r="AG6" s="3" t="str">
        <f>IF('入力シート'!J7="","",'入力シート'!J7)</f>
        <v>0</v>
      </c>
    </row>
    <row r="7" spans="1:33" ht="30" customHeight="1">
      <c r="A7" s="1"/>
      <c r="C7" s="1" t="str">
        <f>" "&amp;'入力シート'!C19&amp;"    "&amp;'入力シート'!F19</f>
        <v>     </v>
      </c>
      <c r="D7" s="1"/>
      <c r="E7" s="1"/>
      <c r="F7" s="1"/>
      <c r="G7" s="1"/>
      <c r="H7" s="1"/>
      <c r="I7" s="1"/>
      <c r="J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" customHeight="1">
      <c r="A8" s="1"/>
      <c r="C8" s="19">
        <f>IF('入力シート'!C22="","",'入力シート'!C22)</f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"/>
      <c r="W8" s="1"/>
      <c r="X8" s="1"/>
      <c r="Y8" s="1"/>
      <c r="Z8" s="76" t="str">
        <f>'入力シート'!C27&amp;" "</f>
        <v> </v>
      </c>
      <c r="AA8" s="76"/>
      <c r="AB8" s="76"/>
      <c r="AC8" s="76"/>
      <c r="AD8" s="76"/>
      <c r="AE8" s="76"/>
      <c r="AF8" s="76"/>
      <c r="AG8" s="1"/>
    </row>
    <row r="9" spans="1:33" ht="15" customHeight="1">
      <c r="A9" s="1"/>
      <c r="C9" s="19">
        <f>IF('入力シート'!C24="","",'入力シート'!C24)</f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9"/>
      <c r="Q9" s="9"/>
      <c r="R9" s="9"/>
      <c r="S9" s="9"/>
      <c r="T9" s="9"/>
      <c r="U9" s="9"/>
      <c r="V9" s="1"/>
      <c r="W9" s="1"/>
      <c r="X9" s="1"/>
      <c r="Y9" s="1"/>
      <c r="Z9" s="76"/>
      <c r="AA9" s="76"/>
      <c r="AB9" s="76"/>
      <c r="AC9" s="76"/>
      <c r="AD9" s="76"/>
      <c r="AE9" s="76"/>
      <c r="AF9" s="76"/>
      <c r="AG9" s="1"/>
    </row>
    <row r="10" spans="1:33" ht="24.75" customHeight="1">
      <c r="A10" s="1"/>
      <c r="C10" s="20">
        <f>IF('入力シート'!C27="","",'入力シート'!C27)</f>
      </c>
      <c r="D10" s="1"/>
      <c r="E10" s="1"/>
      <c r="F10" s="1"/>
      <c r="G10" s="1"/>
      <c r="H10" s="1"/>
      <c r="I10" s="1"/>
      <c r="J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76"/>
      <c r="AA10" s="76"/>
      <c r="AB10" s="76"/>
      <c r="AC10" s="76"/>
      <c r="AD10" s="76"/>
      <c r="AE10" s="76"/>
      <c r="AF10" s="76"/>
      <c r="AG10" s="1"/>
    </row>
    <row r="11" spans="1:33" ht="30" customHeight="1">
      <c r="A11" s="1"/>
      <c r="C11" s="1"/>
      <c r="D11" s="1"/>
      <c r="E11" s="1"/>
      <c r="F11" s="12"/>
      <c r="G11" s="73"/>
      <c r="H11" s="74"/>
      <c r="I11" s="74"/>
      <c r="J11" s="70"/>
      <c r="K11" s="72"/>
      <c r="L11" s="70"/>
      <c r="M11" s="7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4" ht="12.75">
      <c r="J14" s="16" t="s">
        <v>49</v>
      </c>
    </row>
    <row r="15" ht="12.75">
      <c r="J15" s="15"/>
    </row>
    <row r="16" ht="12.75">
      <c r="J16" s="15"/>
    </row>
    <row r="17" ht="12.75">
      <c r="J17" s="15"/>
    </row>
    <row r="18" ht="12.75">
      <c r="J18" s="15"/>
    </row>
    <row r="19" ht="12.75">
      <c r="J19" s="15"/>
    </row>
  </sheetData>
  <sheetProtection password="C70A" sheet="1"/>
  <mergeCells count="7">
    <mergeCell ref="L11:M11"/>
    <mergeCell ref="J11:K11"/>
    <mergeCell ref="G11:I11"/>
    <mergeCell ref="AE2:AF2"/>
    <mergeCell ref="Z8:AF10"/>
    <mergeCell ref="C3:O3"/>
    <mergeCell ref="Z4:AG5"/>
  </mergeCells>
  <printOptions/>
  <pageMargins left="0" right="0.2362204724409449" top="0.11811023622047245" bottom="0.7480314960629921" header="0" footer="0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59.7109375" style="0" customWidth="1"/>
    <col min="2" max="2" width="5.28125" style="0" customWidth="1"/>
    <col min="3" max="3" width="15.28125" style="0" customWidth="1"/>
    <col min="4" max="6" width="3.00390625" style="0" customWidth="1"/>
    <col min="7" max="7" width="2.421875" style="0" customWidth="1"/>
    <col min="9" max="9" width="2.7109375" style="0" customWidth="1"/>
    <col min="10" max="10" width="6.421875" style="0" customWidth="1"/>
  </cols>
  <sheetData>
    <row r="2" spans="1:12" ht="12.75">
      <c r="A2" t="str">
        <f>B2&amp;C2&amp;D2&amp;E2&amp;F2&amp;G2&amp;H2&amp;I2&amp;J2&amp;K2</f>
        <v>IF(入力シート!C16=Z2,3000,IF(入力シート!C16=Z3,2900,IF(入力シート!C16=Z4,4800,P8)))</v>
      </c>
      <c r="B2" s="21" t="s">
        <v>32</v>
      </c>
      <c r="C2" t="s">
        <v>36</v>
      </c>
      <c r="D2" s="21" t="s">
        <v>33</v>
      </c>
      <c r="E2" s="21" t="s">
        <v>37</v>
      </c>
      <c r="F2" s="21">
        <v>2</v>
      </c>
      <c r="G2" t="s">
        <v>34</v>
      </c>
      <c r="H2">
        <v>3000</v>
      </c>
      <c r="I2" t="s">
        <v>34</v>
      </c>
      <c r="J2" t="str">
        <f>A3</f>
        <v>IF(入力シート!C16=Z3,2900,IF(入力シート!C16=Z4,4800,P8))</v>
      </c>
      <c r="K2" t="s">
        <v>35</v>
      </c>
      <c r="L2" t="s">
        <v>23</v>
      </c>
    </row>
    <row r="3" spans="1:12" ht="12.75">
      <c r="A3" t="str">
        <f aca="true" t="shared" si="0" ref="A3:A12">B3&amp;C3&amp;D3&amp;E3&amp;F3&amp;G3&amp;H3&amp;I3&amp;J3&amp;K3</f>
        <v>IF(入力シート!C16=Z3,2900,IF(入力シート!C16=Z4,4800,P8))</v>
      </c>
      <c r="B3" s="21" t="s">
        <v>32</v>
      </c>
      <c r="C3" t="s">
        <v>36</v>
      </c>
      <c r="D3" s="21" t="s">
        <v>33</v>
      </c>
      <c r="E3" s="21" t="s">
        <v>37</v>
      </c>
      <c r="F3" s="21">
        <v>3</v>
      </c>
      <c r="G3" t="s">
        <v>34</v>
      </c>
      <c r="H3">
        <v>2900</v>
      </c>
      <c r="I3" t="s">
        <v>34</v>
      </c>
      <c r="J3" t="str">
        <f aca="true" t="shared" si="1" ref="J3:J12">A4</f>
        <v>IF(入力シート!C16=Z4,4800,P8)</v>
      </c>
      <c r="K3" t="s">
        <v>35</v>
      </c>
      <c r="L3" t="s">
        <v>24</v>
      </c>
    </row>
    <row r="4" spans="1:12" ht="12.75">
      <c r="A4" t="str">
        <f t="shared" si="0"/>
        <v>IF(入力シート!C16=Z4,4800,P8)</v>
      </c>
      <c r="B4" s="21" t="s">
        <v>32</v>
      </c>
      <c r="C4" t="s">
        <v>36</v>
      </c>
      <c r="D4" s="21" t="s">
        <v>33</v>
      </c>
      <c r="E4" s="21" t="s">
        <v>37</v>
      </c>
      <c r="F4" s="21">
        <v>4</v>
      </c>
      <c r="G4" t="s">
        <v>34</v>
      </c>
      <c r="H4">
        <v>4800</v>
      </c>
      <c r="I4" t="s">
        <v>34</v>
      </c>
      <c r="J4" t="str">
        <f>A5</f>
        <v>P8</v>
      </c>
      <c r="K4" t="s">
        <v>35</v>
      </c>
      <c r="L4" t="s">
        <v>25</v>
      </c>
    </row>
    <row r="5" spans="1:6" ht="12.75">
      <c r="A5" t="s">
        <v>38</v>
      </c>
      <c r="B5" s="21"/>
      <c r="D5" s="21"/>
      <c r="E5" s="21"/>
      <c r="F5" s="21"/>
    </row>
    <row r="6" spans="1:12" ht="12.75">
      <c r="A6" t="str">
        <f t="shared" si="0"/>
        <v>IF(入力シート!C16=Z5,5400,IF(入力シート!C16=Z6,6000,IF(入力シート!C16=Z7,6600,P9)))</v>
      </c>
      <c r="B6" s="21" t="s">
        <v>32</v>
      </c>
      <c r="C6" t="s">
        <v>36</v>
      </c>
      <c r="D6" s="21" t="s">
        <v>33</v>
      </c>
      <c r="E6" s="21" t="s">
        <v>37</v>
      </c>
      <c r="F6" s="21">
        <v>5</v>
      </c>
      <c r="G6" t="s">
        <v>34</v>
      </c>
      <c r="H6">
        <v>5400</v>
      </c>
      <c r="I6" t="s">
        <v>34</v>
      </c>
      <c r="J6" t="str">
        <f>A7</f>
        <v>IF(入力シート!C16=Z6,6000,IF(入力シート!C16=Z7,6600,P9))</v>
      </c>
      <c r="K6" t="s">
        <v>35</v>
      </c>
      <c r="L6" t="s">
        <v>26</v>
      </c>
    </row>
    <row r="7" spans="1:12" ht="12.75">
      <c r="A7" t="str">
        <f t="shared" si="0"/>
        <v>IF(入力シート!C16=Z6,6000,IF(入力シート!C16=Z7,6600,P9))</v>
      </c>
      <c r="B7" s="21" t="s">
        <v>32</v>
      </c>
      <c r="C7" t="s">
        <v>36</v>
      </c>
      <c r="D7" s="21" t="s">
        <v>33</v>
      </c>
      <c r="E7" s="21" t="s">
        <v>37</v>
      </c>
      <c r="F7" s="21">
        <v>6</v>
      </c>
      <c r="G7" t="s">
        <v>34</v>
      </c>
      <c r="H7">
        <v>6000</v>
      </c>
      <c r="I7" t="s">
        <v>34</v>
      </c>
      <c r="J7" t="str">
        <f t="shared" si="1"/>
        <v>IF(入力シート!C16=Z7,6600,P9)</v>
      </c>
      <c r="K7" t="s">
        <v>35</v>
      </c>
      <c r="L7" t="s">
        <v>27</v>
      </c>
    </row>
    <row r="8" spans="1:12" ht="12.75">
      <c r="A8" t="str">
        <f t="shared" si="0"/>
        <v>IF(入力シート!C16=Z7,6600,P9)</v>
      </c>
      <c r="B8" s="21" t="s">
        <v>32</v>
      </c>
      <c r="C8" t="s">
        <v>36</v>
      </c>
      <c r="D8" s="21" t="s">
        <v>33</v>
      </c>
      <c r="E8" s="21" t="s">
        <v>37</v>
      </c>
      <c r="F8" s="21">
        <v>7</v>
      </c>
      <c r="G8" t="s">
        <v>34</v>
      </c>
      <c r="H8">
        <v>6600</v>
      </c>
      <c r="I8" t="s">
        <v>34</v>
      </c>
      <c r="J8" t="str">
        <f>A9</f>
        <v>P9</v>
      </c>
      <c r="K8" t="s">
        <v>35</v>
      </c>
      <c r="L8" t="s">
        <v>28</v>
      </c>
    </row>
    <row r="9" spans="1:6" ht="12.75">
      <c r="A9" t="s">
        <v>39</v>
      </c>
      <c r="B9" s="21"/>
      <c r="D9" s="21"/>
      <c r="E9" s="21"/>
      <c r="F9" s="21"/>
    </row>
    <row r="10" spans="1:12" ht="12.75">
      <c r="A10" t="str">
        <f t="shared" si="0"/>
        <v>IF(入力シート!C16=Z8,7200,IF(入力シート!C16=Z9,7800,IF(入力シート!C16=Z10,8400,0)))</v>
      </c>
      <c r="B10" s="21" t="s">
        <v>32</v>
      </c>
      <c r="C10" t="s">
        <v>36</v>
      </c>
      <c r="D10" s="21" t="s">
        <v>33</v>
      </c>
      <c r="E10" s="21" t="s">
        <v>37</v>
      </c>
      <c r="F10" s="21">
        <v>8</v>
      </c>
      <c r="G10" t="s">
        <v>34</v>
      </c>
      <c r="H10">
        <v>7200</v>
      </c>
      <c r="I10" t="s">
        <v>34</v>
      </c>
      <c r="J10" t="str">
        <f t="shared" si="1"/>
        <v>IF(入力シート!C16=Z9,7800,IF(入力シート!C16=Z10,8400,0))</v>
      </c>
      <c r="K10" t="s">
        <v>35</v>
      </c>
      <c r="L10" t="s">
        <v>29</v>
      </c>
    </row>
    <row r="11" spans="1:12" ht="12.75">
      <c r="A11" t="str">
        <f t="shared" si="0"/>
        <v>IF(入力シート!C16=Z9,7800,IF(入力シート!C16=Z10,8400,0))</v>
      </c>
      <c r="B11" s="21" t="s">
        <v>32</v>
      </c>
      <c r="C11" t="s">
        <v>36</v>
      </c>
      <c r="D11" s="21" t="s">
        <v>33</v>
      </c>
      <c r="E11" s="21" t="s">
        <v>37</v>
      </c>
      <c r="F11" s="21">
        <v>9</v>
      </c>
      <c r="G11" t="s">
        <v>34</v>
      </c>
      <c r="H11">
        <v>7800</v>
      </c>
      <c r="I11" t="s">
        <v>34</v>
      </c>
      <c r="J11" t="str">
        <f t="shared" si="1"/>
        <v>IF(入力シート!C16=Z10,8400,0)</v>
      </c>
      <c r="K11" t="s">
        <v>35</v>
      </c>
      <c r="L11" t="s">
        <v>30</v>
      </c>
    </row>
    <row r="12" spans="1:12" ht="12.75">
      <c r="A12" t="str">
        <f t="shared" si="0"/>
        <v>IF(入力シート!C16=Z10,8400,0)</v>
      </c>
      <c r="B12" s="21" t="s">
        <v>32</v>
      </c>
      <c r="C12" t="s">
        <v>36</v>
      </c>
      <c r="D12" s="21" t="s">
        <v>33</v>
      </c>
      <c r="E12" s="21" t="s">
        <v>37</v>
      </c>
      <c r="F12" s="21">
        <v>10</v>
      </c>
      <c r="G12" t="s">
        <v>34</v>
      </c>
      <c r="H12">
        <v>8400</v>
      </c>
      <c r="I12" t="s">
        <v>34</v>
      </c>
      <c r="J12">
        <f t="shared" si="1"/>
        <v>0</v>
      </c>
      <c r="K12" t="s">
        <v>35</v>
      </c>
      <c r="L12" t="s">
        <v>31</v>
      </c>
    </row>
    <row r="15" ht="12.75">
      <c r="A15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bozu</dc:creator>
  <cp:keywords/>
  <dc:description/>
  <cp:lastModifiedBy>shinya usuba</cp:lastModifiedBy>
  <cp:lastPrinted>2023-11-14T16:11:35Z</cp:lastPrinted>
  <dcterms:created xsi:type="dcterms:W3CDTF">2012-09-16T07:12:58Z</dcterms:created>
  <dcterms:modified xsi:type="dcterms:W3CDTF">2023-11-14T16:12:09Z</dcterms:modified>
  <cp:category/>
  <cp:version/>
  <cp:contentType/>
  <cp:contentStatus/>
</cp:coreProperties>
</file>